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le1" sheetId="1" r:id="rId1"/>
  </sheets>
  <definedNames>
    <definedName name="_xlnm.Print_Titles" localSheetId="0">'Table1'!$4:$5</definedName>
    <definedName name="_xlnm.Print_Area" localSheetId="0">'Table1'!$A$1:$E$37</definedName>
  </definedNames>
  <calcPr fullCalcOnLoad="1"/>
</workbook>
</file>

<file path=xl/sharedStrings.xml><?xml version="1.0" encoding="utf-8"?>
<sst xmlns="http://schemas.openxmlformats.org/spreadsheetml/2006/main" count="71" uniqueCount="68">
  <si>
    <t>(в рублях)</t>
  </si>
  <si>
    <t>Наименование</t>
  </si>
  <si>
    <t>Раздел, подраздел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</si>
  <si>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</si>
  <si>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</si>
  <si>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</si>
  <si>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</si>
  <si>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</si>
  <si>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</si>
  <si>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</si>
  <si>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</si>
  <si>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</si>
  <si>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</si>
  <si>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</si>
  <si>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</si>
  <si>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</si>
  <si>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</si>
  <si>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</si>
  <si>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</si>
  <si>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</si>
  <si>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</si>
  <si>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</si>
  <si>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</si>
  <si>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</si>
  <si>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</si>
  <si>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</si>
  <si>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</si>
  <si>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</si>
  <si>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</si>
  <si>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</si>
  <si>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</si>
  <si>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</si>
  <si>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</si>
  <si>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</si>
  <si>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</si>
  <si>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</si>
  <si>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</si>
  <si>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</si>
  <si>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</si>
  <si>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</si>
  <si>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</si>
  <si>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</si>
  <si>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</si>
  <si>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</si>
  <si>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</si>
  <si>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</si>
  <si>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</si>
  <si>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</si>
  <si>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</si>
  <si>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</si>
  <si>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ВСЕГО</t>
  </si>
  <si>
    <t>Культура , кинематография</t>
  </si>
  <si>
    <t>0801</t>
  </si>
  <si>
    <t>Обеспечение деятельности финансовых, налоговых и таможенных органов и органов финансового(финансово-бюджетного) надзора.</t>
  </si>
  <si>
    <t>0106</t>
  </si>
  <si>
    <t xml:space="preserve">Муниципальная программа «Безопасность жизнедеятельности на территории муниципального образования сельское поселение деревня Тростье» </t>
  </si>
  <si>
    <t>0310</t>
  </si>
  <si>
    <t>Муниципальная программа  «Безопасность жизнедеятельности на территории СП д.Тростье"</t>
  </si>
  <si>
    <t>Муниципальная программа  «Безопасность жизнедеятельности на территории СП  д.Тростье»</t>
  </si>
  <si>
    <t>Муниципальная программа  «Обеспечение доступным и комфортным жильем и коммунальными услугами населения СП  д.Тростье»</t>
  </si>
  <si>
    <t>Культура, кинематография</t>
  </si>
  <si>
    <t>0800</t>
  </si>
  <si>
    <t>Культура</t>
  </si>
  <si>
    <t>0107</t>
  </si>
  <si>
    <t>2023 год</t>
  </si>
  <si>
    <t>2024 год</t>
  </si>
  <si>
    <t>Распределение бюджетных ассигнований бюджета СП деревня Тростье по разделам и подразделам классификации расходов бюджетов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</si>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</sst>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4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6" borderId="0" applyNumberFormat="0" applyBorder="0" applyProtection="0">
      <alignment vertical="top" wrapText="1"/>
    </xf>
    <xf numFmtId="0" fontId="2" fillId="7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9" borderId="0" applyNumberFormat="0" applyBorder="0" applyProtection="0">
      <alignment vertical="top" wrapText="1"/>
    </xf>
    <xf numFmtId="0" fontId="2" fillId="10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11" borderId="0" applyNumberFormat="0" applyBorder="0" applyProtection="0">
      <alignment vertical="top" wrapText="1"/>
    </xf>
    <xf numFmtId="0" fontId="3" fillId="12" borderId="0" applyNumberFormat="0" applyBorder="0" applyProtection="0">
      <alignment vertical="top" wrapText="1"/>
    </xf>
    <xf numFmtId="0" fontId="3" fillId="9" borderId="0" applyNumberFormat="0" applyBorder="0" applyProtection="0">
      <alignment vertical="top" wrapText="1"/>
    </xf>
    <xf numFmtId="0" fontId="3" fillId="10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5" borderId="0" applyNumberFormat="0" applyBorder="0" applyProtection="0">
      <alignment vertical="top" wrapText="1"/>
    </xf>
    <xf numFmtId="0" fontId="3" fillId="16" borderId="0" applyNumberFormat="0" applyBorder="0" applyProtection="0">
      <alignment vertical="top" wrapText="1"/>
    </xf>
    <xf numFmtId="0" fontId="3" fillId="17" borderId="0" applyNumberFormat="0" applyBorder="0" applyProtection="0">
      <alignment vertical="top" wrapText="1"/>
    </xf>
    <xf numFmtId="0" fontId="3" fillId="18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9" borderId="0" applyNumberFormat="0" applyBorder="0" applyProtection="0">
      <alignment vertical="top" wrapText="1"/>
    </xf>
    <xf numFmtId="0" fontId="4" fillId="7" borderId="1" applyNumberFormat="0" applyProtection="0">
      <alignment vertical="top" wrapText="1"/>
    </xf>
    <xf numFmtId="0" fontId="5" fillId="20" borderId="2" applyNumberFormat="0" applyProtection="0">
      <alignment vertical="top" wrapText="1"/>
    </xf>
    <xf numFmtId="0" fontId="6" fillId="20" borderId="1" applyNumberFormat="0" applyProtection="0">
      <alignment vertical="top" wrapText="1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Protection="0">
      <alignment vertical="top" wrapText="1"/>
    </xf>
    <xf numFmtId="0" fontId="8" fillId="0" borderId="4" applyNumberFormat="0" applyFill="0" applyProtection="0">
      <alignment vertical="top" wrapText="1"/>
    </xf>
    <xf numFmtId="0" fontId="9" fillId="0" borderId="5" applyNumberFormat="0" applyFill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10" fillId="0" borderId="6" applyNumberFormat="0" applyFill="0" applyProtection="0">
      <alignment vertical="top" wrapText="1"/>
    </xf>
    <xf numFmtId="0" fontId="11" fillId="21" borderId="7" applyNumberFormat="0" applyProtection="0">
      <alignment vertical="top" wrapText="1"/>
    </xf>
    <xf numFmtId="0" fontId="12" fillId="0" borderId="0" applyNumberFormat="0" applyFill="0" applyBorder="0" applyProtection="0">
      <alignment vertical="top" wrapText="1"/>
    </xf>
    <xf numFmtId="0" fontId="13" fillId="22" borderId="0" applyNumberFormat="0" applyBorder="0" applyProtection="0">
      <alignment vertical="top" wrapText="1"/>
    </xf>
    <xf numFmtId="0" fontId="14" fillId="3" borderId="0" applyNumberFormat="0" applyBorder="0" applyProtection="0">
      <alignment vertical="top" wrapText="1"/>
    </xf>
    <xf numFmtId="0" fontId="15" fillId="0" borderId="0" applyNumberFormat="0" applyFill="0" applyBorder="0" applyProtection="0">
      <alignment vertical="top" wrapText="1"/>
    </xf>
    <xf numFmtId="0" fontId="0" fillId="23" borderId="8" applyNumberFormat="0" applyProtection="0">
      <alignment vertical="top" wrapText="1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 wrapText="1"/>
    </xf>
    <xf numFmtId="0" fontId="17" fillId="0" borderId="0" applyNumberFormat="0" applyFill="0" applyBorder="0" applyProtection="0">
      <alignment vertical="top" wrapText="1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Protection="0">
      <alignment vertical="top" wrapText="1"/>
    </xf>
  </cellStyleXfs>
  <cellXfs count="30">
    <xf numFmtId="0" fontId="0" fillId="0" borderId="0" xfId="0" applyAlignment="1">
      <alignment vertical="top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horizontal="center" wrapText="1"/>
    </xf>
    <xf numFmtId="4" fontId="21" fillId="24" borderId="12" xfId="0" applyNumberFormat="1" applyFont="1" applyFill="1" applyBorder="1" applyAlignment="1">
      <alignment horizontal="right" wrapText="1"/>
    </xf>
    <xf numFmtId="0" fontId="22" fillId="24" borderId="13" xfId="0" applyFont="1" applyFill="1" applyBorder="1" applyAlignment="1">
      <alignment wrapText="1"/>
    </xf>
    <xf numFmtId="0" fontId="22" fillId="24" borderId="14" xfId="0" applyFont="1" applyFill="1" applyBorder="1" applyAlignment="1">
      <alignment horizontal="center" wrapText="1"/>
    </xf>
    <xf numFmtId="4" fontId="22" fillId="24" borderId="14" xfId="0" applyNumberFormat="1" applyFont="1" applyFill="1" applyBorder="1" applyAlignment="1">
      <alignment horizontal="right" wrapText="1"/>
    </xf>
    <xf numFmtId="49" fontId="22" fillId="24" borderId="14" xfId="0" applyNumberFormat="1" applyFont="1" applyFill="1" applyBorder="1" applyAlignment="1">
      <alignment horizontal="center"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4" fontId="21" fillId="24" borderId="14" xfId="0" applyNumberFormat="1" applyFont="1" applyFill="1" applyBorder="1" applyAlignment="1">
      <alignment horizontal="right" wrapText="1"/>
    </xf>
    <xf numFmtId="4" fontId="21" fillId="24" borderId="15" xfId="0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 vertical="top" wrapText="1"/>
    </xf>
    <xf numFmtId="0" fontId="21" fillId="24" borderId="16" xfId="0" applyFont="1" applyFill="1" applyBorder="1" applyAlignment="1">
      <alignment horizontal="right" wrapText="1"/>
    </xf>
    <xf numFmtId="0" fontId="21" fillId="24" borderId="15" xfId="0" applyFont="1" applyFill="1" applyBorder="1" applyAlignment="1">
      <alignment horizontal="left" wrapText="1"/>
    </xf>
    <xf numFmtId="4" fontId="0" fillId="24" borderId="0" xfId="0" applyNumberFormat="1" applyFont="1" applyFill="1" applyAlignment="1">
      <alignment vertical="top" wrapText="1"/>
    </xf>
    <xf numFmtId="49" fontId="21" fillId="24" borderId="14" xfId="0" applyNumberFormat="1" applyFont="1" applyFill="1" applyBorder="1" applyAlignment="1">
      <alignment horizontal="center" wrapText="1"/>
    </xf>
    <xf numFmtId="0" fontId="23" fillId="25" borderId="17" xfId="0" applyFont="1" applyFill="1" applyBorder="1" applyAlignment="1">
      <alignment wrapText="1"/>
    </xf>
    <xf numFmtId="0" fontId="23" fillId="0" borderId="18" xfId="0" applyFont="1" applyFill="1" applyBorder="1" applyAlignment="1">
      <alignment horizontal="center" wrapText="1"/>
    </xf>
    <xf numFmtId="4" fontId="23" fillId="0" borderId="19" xfId="0" applyNumberFormat="1" applyFont="1" applyFill="1" applyBorder="1" applyAlignment="1">
      <alignment horizontal="right" wrapText="1"/>
    </xf>
    <xf numFmtId="4" fontId="23" fillId="0" borderId="20" xfId="0" applyNumberFormat="1" applyFont="1" applyFill="1" applyBorder="1" applyAlignment="1">
      <alignment horizontal="right" wrapText="1"/>
    </xf>
    <xf numFmtId="4" fontId="23" fillId="0" borderId="21" xfId="0" applyNumberFormat="1" applyFont="1" applyFill="1" applyBorder="1" applyAlignment="1">
      <alignment horizontal="right" wrapText="1"/>
    </xf>
    <xf numFmtId="0" fontId="24" fillId="0" borderId="17" xfId="0" applyFont="1" applyFill="1" applyBorder="1" applyAlignment="1">
      <alignment wrapText="1"/>
    </xf>
    <xf numFmtId="0" fontId="24" fillId="0" borderId="18" xfId="0" applyFont="1" applyFill="1" applyBorder="1" applyAlignment="1">
      <alignment horizontal="center" wrapText="1"/>
    </xf>
    <xf numFmtId="4" fontId="24" fillId="0" borderId="19" xfId="0" applyNumberFormat="1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0">
      <selection activeCell="E26" sqref="E26"/>
    </sheetView>
  </sheetViews>
  <sheetFormatPr defaultColWidth="8.83203125" defaultRowHeight="12.75"/>
  <cols>
    <col min="1" max="1" width="64.16015625" style="1" customWidth="1"/>
    <col min="2" max="2" width="11.16015625" style="1" customWidth="1"/>
    <col min="3" max="4" width="21.66015625" style="1" customWidth="1"/>
    <col min="5" max="5" width="17.16015625" style="1" customWidth="1"/>
    <col min="6" max="16384" width="8.83203125" style="1" customWidth="1"/>
  </cols>
  <sheetData>
    <row r="1" ht="31.5" customHeight="1"/>
    <row r="2" spans="1:5" ht="60.75" customHeight="1">
      <c r="A2" s="28" t="s">
        <v>66</v>
      </c>
      <c r="B2" s="28"/>
      <c r="C2" s="28"/>
      <c r="D2" s="28"/>
      <c r="E2" s="28"/>
    </row>
    <row r="3" ht="22.5" customHeight="1">
      <c r="E3" s="2" t="s">
        <v>0</v>
      </c>
    </row>
    <row r="4" spans="1:5" ht="54.75" customHeight="1">
      <c r="A4" s="3" t="s">
        <v>1</v>
      </c>
      <c r="B4" s="3" t="s">
        <v>2</v>
      </c>
      <c r="C4" s="3" t="s">
        <v>64</v>
      </c>
      <c r="D4" s="3" t="s">
        <v>65</v>
      </c>
      <c r="E4" s="3" t="s">
        <v>67</v>
      </c>
    </row>
    <row r="5" spans="1:5" ht="12.75" customHeight="1" thickBo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ht="15.75">
      <c r="A6" s="4" t="s">
        <v>8</v>
      </c>
      <c r="B6" s="5" t="s">
        <v>9</v>
      </c>
      <c r="C6" s="6">
        <f>SUM(C7:C11)</f>
        <v>3615965</v>
      </c>
      <c r="D6" s="6">
        <f>SUM(D7:D11)</f>
        <v>3525763</v>
      </c>
      <c r="E6" s="6">
        <f>SUM(E7:E11)</f>
        <v>3432786</v>
      </c>
    </row>
    <row r="7" spans="1:5" ht="66.75" customHeight="1">
      <c r="A7" s="7" t="s">
        <v>10</v>
      </c>
      <c r="B7" s="8" t="s">
        <v>11</v>
      </c>
      <c r="C7" s="9">
        <v>2951769.14</v>
      </c>
      <c r="D7" s="9">
        <v>3036640.01</v>
      </c>
      <c r="E7" s="9">
        <v>3124906.5</v>
      </c>
    </row>
    <row r="8" spans="1:5" ht="47.25">
      <c r="A8" s="7" t="s">
        <v>53</v>
      </c>
      <c r="B8" s="10" t="s">
        <v>54</v>
      </c>
      <c r="C8" s="9">
        <v>75000</v>
      </c>
      <c r="D8" s="9">
        <v>75000</v>
      </c>
      <c r="E8" s="9">
        <v>75000</v>
      </c>
    </row>
    <row r="9" spans="1:5" ht="15.75" hidden="1">
      <c r="A9" s="7"/>
      <c r="B9" s="10" t="s">
        <v>63</v>
      </c>
      <c r="C9" s="9">
        <v>0</v>
      </c>
      <c r="D9" s="9"/>
      <c r="E9" s="9"/>
    </row>
    <row r="10" spans="1:5" ht="12.75" customHeight="1">
      <c r="A10" s="7" t="s">
        <v>12</v>
      </c>
      <c r="B10" s="8" t="s">
        <v>13</v>
      </c>
      <c r="C10" s="9">
        <v>50000</v>
      </c>
      <c r="D10" s="9">
        <v>50000</v>
      </c>
      <c r="E10" s="9">
        <v>50000</v>
      </c>
    </row>
    <row r="11" spans="1:5" ht="15.75">
      <c r="A11" s="7" t="s">
        <v>14</v>
      </c>
      <c r="B11" s="8" t="s">
        <v>15</v>
      </c>
      <c r="C11" s="9">
        <v>539195.86</v>
      </c>
      <c r="D11" s="9">
        <f>559922.99-195800</f>
        <v>364122.99</v>
      </c>
      <c r="E11" s="9">
        <f>581479.5-398600</f>
        <v>182879.5</v>
      </c>
    </row>
    <row r="12" spans="1:5" ht="15.75">
      <c r="A12" s="11" t="s">
        <v>16</v>
      </c>
      <c r="B12" s="12" t="s">
        <v>17</v>
      </c>
      <c r="C12" s="13">
        <f>C13</f>
        <v>72200</v>
      </c>
      <c r="D12" s="13">
        <f>D13</f>
        <v>75600</v>
      </c>
      <c r="E12" s="13">
        <f>E13</f>
        <v>78300</v>
      </c>
    </row>
    <row r="13" spans="1:5" ht="15.75">
      <c r="A13" s="7" t="s">
        <v>18</v>
      </c>
      <c r="B13" s="8" t="s">
        <v>19</v>
      </c>
      <c r="C13" s="9">
        <v>72200</v>
      </c>
      <c r="D13" s="9">
        <v>75600</v>
      </c>
      <c r="E13" s="9">
        <v>78300</v>
      </c>
    </row>
    <row r="14" spans="1:5" ht="31.5">
      <c r="A14" s="11" t="s">
        <v>20</v>
      </c>
      <c r="B14" s="12" t="s">
        <v>21</v>
      </c>
      <c r="C14" s="13">
        <f>C15+C17+C16</f>
        <v>955927</v>
      </c>
      <c r="D14" s="13">
        <f>D15+D17+D16</f>
        <v>965046</v>
      </c>
      <c r="E14" s="13">
        <f>E15+E17+E16</f>
        <v>974260</v>
      </c>
    </row>
    <row r="15" spans="1:5" ht="31.5" hidden="1">
      <c r="A15" s="7" t="s">
        <v>58</v>
      </c>
      <c r="B15" s="8" t="s">
        <v>22</v>
      </c>
      <c r="C15" s="9">
        <v>0</v>
      </c>
      <c r="D15" s="9">
        <v>0</v>
      </c>
      <c r="E15" s="9">
        <v>0</v>
      </c>
    </row>
    <row r="16" spans="1:5" ht="49.5" customHeight="1">
      <c r="A16" s="7" t="s">
        <v>55</v>
      </c>
      <c r="B16" s="10" t="s">
        <v>56</v>
      </c>
      <c r="C16" s="9">
        <v>954927</v>
      </c>
      <c r="D16" s="9">
        <v>964046</v>
      </c>
      <c r="E16" s="9">
        <v>973260</v>
      </c>
    </row>
    <row r="17" spans="1:5" ht="31.5">
      <c r="A17" s="7" t="s">
        <v>57</v>
      </c>
      <c r="B17" s="10" t="s">
        <v>23</v>
      </c>
      <c r="C17" s="9">
        <v>1000</v>
      </c>
      <c r="D17" s="9">
        <v>1000</v>
      </c>
      <c r="E17" s="9">
        <v>1000</v>
      </c>
    </row>
    <row r="18" spans="1:5" ht="15.75">
      <c r="A18" s="11" t="s">
        <v>24</v>
      </c>
      <c r="B18" s="12" t="s">
        <v>25</v>
      </c>
      <c r="C18" s="13">
        <f>SUM(C19:C20)</f>
        <v>1108278.26</v>
      </c>
      <c r="D18" s="13">
        <f>SUM(D19:D20)</f>
        <v>887517.83</v>
      </c>
      <c r="E18" s="13">
        <f>SUM(E19:E20)</f>
        <v>1199178.31</v>
      </c>
    </row>
    <row r="19" spans="1:5" ht="15.75">
      <c r="A19" s="7" t="s">
        <v>26</v>
      </c>
      <c r="B19" s="8" t="s">
        <v>27</v>
      </c>
      <c r="C19" s="9">
        <v>822356.26</v>
      </c>
      <c r="D19" s="9">
        <v>837517.83</v>
      </c>
      <c r="E19" s="9">
        <v>896692.31</v>
      </c>
    </row>
    <row r="20" spans="1:5" ht="15.75">
      <c r="A20" s="7" t="s">
        <v>28</v>
      </c>
      <c r="B20" s="8" t="s">
        <v>29</v>
      </c>
      <c r="C20" s="9">
        <v>285922</v>
      </c>
      <c r="D20" s="9">
        <v>50000</v>
      </c>
      <c r="E20" s="9">
        <v>302486</v>
      </c>
    </row>
    <row r="21" spans="1:5" ht="15.75">
      <c r="A21" s="11" t="s">
        <v>30</v>
      </c>
      <c r="B21" s="12" t="s">
        <v>31</v>
      </c>
      <c r="C21" s="13">
        <f>C23+C24+C22</f>
        <v>2517111.3600000003</v>
      </c>
      <c r="D21" s="13">
        <f>D23+D24+D22</f>
        <v>2504607.05</v>
      </c>
      <c r="E21" s="13">
        <f>E23+E24+E22</f>
        <v>2507141.15</v>
      </c>
    </row>
    <row r="22" spans="1:5" ht="47.25">
      <c r="A22" s="7" t="s">
        <v>59</v>
      </c>
      <c r="B22" s="10" t="s">
        <v>32</v>
      </c>
      <c r="C22" s="9">
        <v>16000</v>
      </c>
      <c r="D22" s="9">
        <v>16000</v>
      </c>
      <c r="E22" s="9">
        <v>16000</v>
      </c>
    </row>
    <row r="23" spans="1:5" ht="15.75">
      <c r="A23" s="7" t="s">
        <v>33</v>
      </c>
      <c r="B23" s="8" t="s">
        <v>34</v>
      </c>
      <c r="C23" s="9">
        <v>700000</v>
      </c>
      <c r="D23" s="9">
        <v>700000</v>
      </c>
      <c r="E23" s="9">
        <v>700000</v>
      </c>
    </row>
    <row r="24" spans="1:5" ht="15.75">
      <c r="A24" s="7" t="s">
        <v>35</v>
      </c>
      <c r="B24" s="10" t="s">
        <v>36</v>
      </c>
      <c r="C24" s="9">
        <v>1801111.36</v>
      </c>
      <c r="D24" s="9">
        <f>1788632.05-25</f>
        <v>1788607.05</v>
      </c>
      <c r="E24" s="9">
        <f>1791166.15-25</f>
        <v>1791141.15</v>
      </c>
    </row>
    <row r="25" spans="1:5" ht="15.75" hidden="1">
      <c r="A25" s="11" t="s">
        <v>51</v>
      </c>
      <c r="B25" s="19" t="s">
        <v>52</v>
      </c>
      <c r="C25" s="13">
        <v>0</v>
      </c>
      <c r="D25" s="13">
        <v>0</v>
      </c>
      <c r="E25" s="13">
        <v>0</v>
      </c>
    </row>
    <row r="26" spans="1:5" ht="15.75">
      <c r="A26" s="20" t="s">
        <v>60</v>
      </c>
      <c r="B26" s="21" t="s">
        <v>61</v>
      </c>
      <c r="C26" s="22">
        <f>SUM(C27:C27)</f>
        <v>1243692.78</v>
      </c>
      <c r="D26" s="23">
        <f>SUM(D27:D27)</f>
        <v>1252529.71</v>
      </c>
      <c r="E26" s="24">
        <f>SUM(E27:E27)</f>
        <v>1261455</v>
      </c>
    </row>
    <row r="27" spans="1:5" ht="15.75">
      <c r="A27" s="25" t="s">
        <v>62</v>
      </c>
      <c r="B27" s="26" t="s">
        <v>52</v>
      </c>
      <c r="C27" s="27">
        <v>1243692.78</v>
      </c>
      <c r="D27" s="27">
        <v>1252529.71</v>
      </c>
      <c r="E27" s="27">
        <v>1261455</v>
      </c>
    </row>
    <row r="28" spans="1:5" ht="15.75">
      <c r="A28" s="11" t="s">
        <v>37</v>
      </c>
      <c r="B28" s="12" t="s">
        <v>38</v>
      </c>
      <c r="C28" s="13">
        <f>C29+C30</f>
        <v>716303.86</v>
      </c>
      <c r="D28" s="13">
        <f>D29+D30</f>
        <v>725229.24</v>
      </c>
      <c r="E28" s="13">
        <f>E29+E30</f>
        <v>734232.85</v>
      </c>
    </row>
    <row r="29" spans="1:5" ht="15.75">
      <c r="A29" s="7" t="s">
        <v>39</v>
      </c>
      <c r="B29" s="8">
        <v>1001</v>
      </c>
      <c r="C29" s="9">
        <v>661000</v>
      </c>
      <c r="D29" s="9">
        <v>667610</v>
      </c>
      <c r="E29" s="9">
        <v>674290</v>
      </c>
    </row>
    <row r="30" spans="1:5" ht="15.75">
      <c r="A30" s="7" t="s">
        <v>40</v>
      </c>
      <c r="B30" s="8" t="s">
        <v>41</v>
      </c>
      <c r="C30" s="9">
        <v>55303.86</v>
      </c>
      <c r="D30" s="9">
        <v>57619.24</v>
      </c>
      <c r="E30" s="9">
        <v>59942.85</v>
      </c>
    </row>
    <row r="31" spans="1:5" ht="15.75" hidden="1">
      <c r="A31" s="11" t="s">
        <v>42</v>
      </c>
      <c r="B31" s="12" t="s">
        <v>43</v>
      </c>
      <c r="C31" s="13">
        <f>C32</f>
        <v>0</v>
      </c>
      <c r="D31" s="13">
        <f>D32</f>
        <v>0</v>
      </c>
      <c r="E31" s="13">
        <f>E32</f>
        <v>0</v>
      </c>
    </row>
    <row r="32" spans="1:5" ht="15.75" hidden="1">
      <c r="A32" s="7" t="s">
        <v>44</v>
      </c>
      <c r="B32" s="8" t="s">
        <v>45</v>
      </c>
      <c r="C32" s="9">
        <v>0</v>
      </c>
      <c r="D32" s="9">
        <v>0</v>
      </c>
      <c r="E32" s="9">
        <v>0</v>
      </c>
    </row>
    <row r="33" spans="1:5" s="15" customFormat="1" ht="15.75">
      <c r="A33" s="11" t="s">
        <v>42</v>
      </c>
      <c r="B33" s="12">
        <v>1100</v>
      </c>
      <c r="C33" s="13">
        <f>C34</f>
        <v>0</v>
      </c>
      <c r="D33" s="13">
        <f>D34</f>
        <v>0</v>
      </c>
      <c r="E33" s="13">
        <f>E34</f>
        <v>0</v>
      </c>
    </row>
    <row r="34" spans="1:5" ht="15.75">
      <c r="A34" s="7" t="s">
        <v>44</v>
      </c>
      <c r="B34" s="8">
        <v>1101</v>
      </c>
      <c r="C34" s="9">
        <v>0</v>
      </c>
      <c r="D34" s="9">
        <v>0</v>
      </c>
      <c r="E34" s="9">
        <v>0</v>
      </c>
    </row>
    <row r="35" spans="1:5" ht="15.75">
      <c r="A35" s="11" t="s">
        <v>46</v>
      </c>
      <c r="B35" s="12" t="s">
        <v>47</v>
      </c>
      <c r="C35" s="13">
        <f>SUM(C36:C36)</f>
        <v>70000</v>
      </c>
      <c r="D35" s="13">
        <f>SUM(D36:D36)</f>
        <v>70000</v>
      </c>
      <c r="E35" s="13">
        <f>SUM(E36:E36)</f>
        <v>70000</v>
      </c>
    </row>
    <row r="36" spans="1:5" ht="15.75">
      <c r="A36" s="7" t="s">
        <v>48</v>
      </c>
      <c r="B36" s="8" t="s">
        <v>49</v>
      </c>
      <c r="C36" s="9">
        <v>70000</v>
      </c>
      <c r="D36" s="9">
        <v>70000</v>
      </c>
      <c r="E36" s="9">
        <v>70000</v>
      </c>
    </row>
    <row r="37" spans="1:5" ht="23.25" customHeight="1" thickBot="1">
      <c r="A37" s="16" t="s">
        <v>50</v>
      </c>
      <c r="B37" s="17"/>
      <c r="C37" s="14">
        <f>C35+C28+C21+C18+C14+C12+C6+C33+C25+C26</f>
        <v>10299478.26</v>
      </c>
      <c r="D37" s="14">
        <f>D35+D28+D21+D18+D14+D12+D6+D33+D25+D26</f>
        <v>10006292.830000002</v>
      </c>
      <c r="E37" s="14">
        <f>E35+E28+E21+E18+E14+E12+E6+E33+E25+E26</f>
        <v>10257353.31</v>
      </c>
    </row>
    <row r="38" ht="12.75">
      <c r="A38" s="18"/>
    </row>
    <row r="39" spans="1:4" ht="12.75">
      <c r="A39" s="29"/>
      <c r="B39" s="29"/>
      <c r="C39" s="29"/>
      <c r="D39" s="29"/>
    </row>
  </sheetData>
  <sheetProtection selectLockedCells="1" selectUnlockedCells="1"/>
  <mergeCells count="2">
    <mergeCell ref="A2:E2"/>
    <mergeCell ref="A39:D39"/>
  </mergeCells>
  <printOptions/>
  <pageMargins left="0.7874015748031497" right="0.1968503937007874" top="0.5905511811023623" bottom="0.3937007874015748" header="0.5118110236220472" footer="0.5118110236220472"/>
  <pageSetup firstPageNumber="513" useFirstPageNumber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EdBuhRF</cp:lastModifiedBy>
  <cp:lastPrinted>2018-11-28T09:01:47Z</cp:lastPrinted>
  <dcterms:modified xsi:type="dcterms:W3CDTF">2022-11-14T14:10:11Z</dcterms:modified>
  <cp:category/>
  <cp:version/>
  <cp:contentType/>
  <cp:contentStatus/>
</cp:coreProperties>
</file>