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5180" windowHeight="8652" activeTab="0"/>
  </bookViews>
  <sheets>
    <sheet name="2021" sheetId="1" r:id="rId1"/>
  </sheets>
  <definedNames>
    <definedName name="_xlnm.Print_Titles" localSheetId="0">'2021'!$A:$HE,'2021'!$3:$4</definedName>
    <definedName name="_xlnm.Print_Area" localSheetId="0">'2021'!$A$1:$K$37</definedName>
  </definedNames>
  <calcPr fullCalcOnLoad="1"/>
</workbook>
</file>

<file path=xl/sharedStrings.xml><?xml version="1.0" encoding="utf-8"?>
<sst xmlns="http://schemas.openxmlformats.org/spreadsheetml/2006/main" count="99" uniqueCount="58">
  <si>
    <t>Наименование</t>
  </si>
  <si>
    <t>2</t>
  </si>
  <si>
    <t>3</t>
  </si>
  <si>
    <t>Раздел</t>
  </si>
  <si>
    <t>Подраздел</t>
  </si>
  <si>
    <t>1</t>
  </si>
  <si>
    <t>01</t>
  </si>
  <si>
    <t>Общегосударственные вопросы</t>
  </si>
  <si>
    <t>03</t>
  </si>
  <si>
    <t>04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</si>
  <si>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</si>
  <si>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12</t>
  </si>
  <si>
    <t>Резервные фонды</t>
  </si>
  <si>
    <t>Национальная безопасность и правоохранительная деятельность</t>
  </si>
  <si>
    <t>02</t>
  </si>
  <si>
    <t>Национальная экономика</t>
  </si>
  <si>
    <t>05</t>
  </si>
  <si>
    <t>Жилищно-коммунальное хозяйство</t>
  </si>
  <si>
    <t>В С Е Г О :</t>
  </si>
  <si>
    <t>Другие вопросы в области национальной политики</t>
  </si>
  <si>
    <t>Физическая культура и спорт</t>
  </si>
  <si>
    <t>10</t>
  </si>
  <si>
    <t>Обеспечение пожарной безопасности</t>
  </si>
  <si>
    <t>Благоустройство</t>
  </si>
  <si>
    <t>11</t>
  </si>
  <si>
    <t>Национальная оборона</t>
  </si>
  <si>
    <t>Мобилизационная и вневойсковая подготовка</t>
  </si>
  <si>
    <t xml:space="preserve">Физическая культура </t>
  </si>
  <si>
    <t>Средства массовой информации</t>
  </si>
  <si>
    <t>08</t>
  </si>
  <si>
    <t>Культура</t>
  </si>
  <si>
    <t>Социальная политика</t>
  </si>
  <si>
    <t>Социальное обеспечение населения</t>
  </si>
  <si>
    <t>Периодическая печать и издательства</t>
  </si>
  <si>
    <t>Культура, кинематография</t>
  </si>
  <si>
    <t>13</t>
  </si>
  <si>
    <t>Другие общегосударственные вопросы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</si>
  <si>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</si>
  <si>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</si>
  <si>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09</t>
  </si>
  <si>
    <t>Защита населения и территории от черезвычайных ситуаций природного и техногенного характера, гражданская оборона</t>
  </si>
  <si>
    <t>Дорожное хозяйство(дорожные фонды)</t>
  </si>
  <si>
    <t>Коммунальное хозяйство</t>
  </si>
  <si>
    <t>Жилищное хозяйство</t>
  </si>
  <si>
    <t>14</t>
  </si>
  <si>
    <t>Другие вопросы в области национальной безопасности и правоохранительной деятельности</t>
  </si>
  <si>
    <t>06</t>
  </si>
  <si>
    <t>ассигнования на 2017 год</t>
  </si>
  <si>
    <t>поправки +/-</t>
  </si>
  <si>
    <t>Исполнено</t>
  </si>
  <si>
    <t>Уточненный план</t>
  </si>
  <si>
    <t>% исполнения</t>
  </si>
  <si>
    <t>Совершенствование системы управления общественными финансами в СП деревня Тростье"</t>
  </si>
  <si>
    <t>07</t>
  </si>
  <si>
    <t>Обеспечение проведения выборов и референдумов</t>
  </si>
  <si>
    <t>Другие вопросы в области социальной политики</t>
  </si>
  <si>
    <t>Исполнение расходов бюджета сельское поселение деревня Тростье на 2022 год по разделам и подразделам функциональной классификации расходов бюджетов Российской Федерации</t>
  </si>
  <si>
    <t>Приложение № 8 к решению Сельской Думы МО сельское поселение деревня Тростье "Об исполнении бюджета МО сельское поселение деревня Тростье за 2022 год " от 03.04.2023 г.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</si>
</sst>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.000"/>
    <numFmt numFmtId="174" formatCode="0.0"/>
    <numFmt numFmtId="175" formatCode="0.0000"/>
    <numFmt numFmtId="176" formatCode="0.00000"/>
    <numFmt numFmtId="177" formatCode="000000"/>
    <numFmt numFmtId="178" formatCode="#,##0.0"/>
    <numFmt numFmtId="179" formatCode="_-* #,##0.0&quot;р.&quot;_-;\-* #,##0.0&quot;р.&quot;_-;_-* &quot;-&quot;?&quot;р.&quot;_-;_-@_-"/>
    <numFmt numFmtId="180" formatCode="_-* #,##0.0_р_._-;\-* #,##0.0_р_._-;_-* &quot;-&quot;??_р_._-;_-@_-"/>
    <numFmt numFmtId="181" formatCode="_-* #,##0_р_._-;\-* #,##0_р_._-;_-* &quot;-&quot;??_р_._-;_-@_-"/>
    <numFmt numFmtId="182" formatCode="#,##0.000"/>
  </numFmts>
  <fonts count="44">
    <font>
      <sz val="13"/>
      <name val="Times New Roman Cyr"/>
      <family val="0"/>
    </font>
    <font>
      <u val="single"/>
      <sz val="11.7"/>
      <color indexed="12"/>
      <name val="Times New Roman Cyr"/>
      <family val="0"/>
    </font>
    <font>
      <u val="single"/>
      <sz val="11.7"/>
      <color indexed="36"/>
      <name val="Times New Roman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vertical="top"/>
      <protection/>
    </xf>
    <xf numFmtId="174" fontId="3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right" vertical="top"/>
      <protection/>
    </xf>
    <xf numFmtId="49" fontId="6" fillId="0" borderId="11" xfId="0" applyNumberFormat="1" applyFont="1" applyBorder="1" applyAlignment="1" applyProtection="1">
      <alignment horizontal="right" vertical="top"/>
      <protection/>
    </xf>
    <xf numFmtId="49" fontId="5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vertical="top" wrapText="1"/>
      <protection/>
    </xf>
    <xf numFmtId="49" fontId="6" fillId="0" borderId="0" xfId="0" applyNumberFormat="1" applyFont="1" applyAlignment="1" applyProtection="1">
      <alignment horizontal="left" vertical="top"/>
      <protection/>
    </xf>
    <xf numFmtId="49" fontId="6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vertical="top"/>
      <protection/>
    </xf>
    <xf numFmtId="174" fontId="6" fillId="0" borderId="0" xfId="0" applyNumberFormat="1" applyFont="1" applyAlignment="1" applyProtection="1">
      <alignment vertical="top"/>
      <protection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vertical="top" wrapText="1"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9" fontId="5" fillId="0" borderId="13" xfId="0" applyNumberFormat="1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left" vertical="top"/>
      <protection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174" fontId="3" fillId="0" borderId="0" xfId="0" applyNumberFormat="1" applyFont="1" applyAlignment="1" applyProtection="1">
      <alignment horizontal="right" vertical="top" wrapText="1"/>
      <protection/>
    </xf>
    <xf numFmtId="0" fontId="0" fillId="0" borderId="0" xfId="0" applyAlignment="1">
      <alignment horizontal="right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SheetLayoutView="75" zoomScalePageLayoutView="0" workbookViewId="0" topLeftCell="A1">
      <selection activeCell="A2" sqref="A2:K2"/>
    </sheetView>
  </sheetViews>
  <sheetFormatPr defaultColWidth="8.90625" defaultRowHeight="16.5"/>
  <cols>
    <col min="1" max="1" width="2.54296875" style="2" bestFit="1" customWidth="1"/>
    <col min="2" max="2" width="2.54296875" style="3" bestFit="1" customWidth="1"/>
    <col min="3" max="3" width="4.36328125" style="4" customWidth="1"/>
    <col min="4" max="4" width="3.6328125" style="5" customWidth="1"/>
    <col min="5" max="5" width="4.453125" style="5" customWidth="1"/>
    <col min="6" max="6" width="36.453125" style="2" customWidth="1"/>
    <col min="7" max="7" width="13.0859375" style="6" customWidth="1"/>
    <col min="8" max="8" width="10.8125" style="1" hidden="1" customWidth="1"/>
    <col min="9" max="9" width="11.99609375" style="29" hidden="1" customWidth="1"/>
    <col min="10" max="10" width="13.0859375" style="6" customWidth="1"/>
    <col min="11" max="11" width="14.0859375" style="6" customWidth="1"/>
    <col min="12" max="16384" width="8.90625" style="1" customWidth="1"/>
  </cols>
  <sheetData>
    <row r="1" spans="7:11" ht="60.75" customHeight="1">
      <c r="G1" s="66" t="s">
        <v>57</v>
      </c>
      <c r="H1" s="67"/>
      <c r="I1" s="67"/>
      <c r="J1" s="67"/>
      <c r="K1" s="67"/>
    </row>
    <row r="2" spans="1:11" s="7" customFormat="1" ht="60" customHeight="1">
      <c r="A2" s="63" t="s">
        <v>56</v>
      </c>
      <c r="B2" s="64"/>
      <c r="C2" s="64"/>
      <c r="D2" s="64"/>
      <c r="E2" s="64"/>
      <c r="F2" s="64"/>
      <c r="G2" s="64"/>
      <c r="H2" s="65"/>
      <c r="I2" s="65"/>
      <c r="J2" s="65"/>
      <c r="K2" s="65"/>
    </row>
    <row r="3" spans="1:11" s="16" customFormat="1" ht="75" customHeight="1">
      <c r="A3" s="13" t="s">
        <v>3</v>
      </c>
      <c r="B3" s="13" t="s">
        <v>4</v>
      </c>
      <c r="C3" s="68" t="s">
        <v>0</v>
      </c>
      <c r="D3" s="69"/>
      <c r="E3" s="69"/>
      <c r="F3" s="69"/>
      <c r="G3" s="14" t="s">
        <v>50</v>
      </c>
      <c r="H3" s="14" t="s">
        <v>48</v>
      </c>
      <c r="I3" s="14" t="s">
        <v>47</v>
      </c>
      <c r="J3" s="14" t="s">
        <v>49</v>
      </c>
      <c r="K3" s="14" t="s">
        <v>51</v>
      </c>
    </row>
    <row r="4" spans="1:11" s="17" customFormat="1" ht="15">
      <c r="A4" s="8" t="s">
        <v>5</v>
      </c>
      <c r="B4" s="8" t="s">
        <v>1</v>
      </c>
      <c r="C4" s="70" t="s">
        <v>2</v>
      </c>
      <c r="D4" s="71"/>
      <c r="E4" s="71"/>
      <c r="F4" s="71"/>
      <c r="G4" s="9">
        <v>4</v>
      </c>
      <c r="H4" s="27">
        <v>5</v>
      </c>
      <c r="I4" s="35">
        <v>6</v>
      </c>
      <c r="J4" s="9">
        <v>5</v>
      </c>
      <c r="K4" s="9">
        <v>6</v>
      </c>
    </row>
    <row r="5" spans="1:11" s="17" customFormat="1" ht="16.5" customHeight="1">
      <c r="A5" s="10" t="s">
        <v>6</v>
      </c>
      <c r="B5" s="46" t="s">
        <v>7</v>
      </c>
      <c r="C5" s="47"/>
      <c r="D5" s="47"/>
      <c r="E5" s="47"/>
      <c r="F5" s="47"/>
      <c r="G5" s="36">
        <f>G6+G9+G10+G7+G8</f>
        <v>3320347.62</v>
      </c>
      <c r="H5" s="36">
        <f>H6+H9+H10+H7</f>
        <v>400000</v>
      </c>
      <c r="I5" s="36">
        <f>I6+I9+I10+I7</f>
        <v>3645347.62</v>
      </c>
      <c r="J5" s="36">
        <f>J6+J9+J10+J7+J8</f>
        <v>3231001.01</v>
      </c>
      <c r="K5" s="36">
        <f aca="true" t="shared" si="0" ref="K5:K37">J5/G5*100</f>
        <v>97.30911879642288</v>
      </c>
    </row>
    <row r="6" spans="1:11" s="16" customFormat="1" ht="48.75" customHeight="1">
      <c r="A6" s="10" t="s">
        <v>6</v>
      </c>
      <c r="B6" s="11" t="s">
        <v>9</v>
      </c>
      <c r="C6" s="48" t="s">
        <v>10</v>
      </c>
      <c r="D6" s="47"/>
      <c r="E6" s="47"/>
      <c r="F6" s="47"/>
      <c r="G6" s="37">
        <v>3221155.62</v>
      </c>
      <c r="H6" s="26"/>
      <c r="I6" s="41">
        <f>G6+H6</f>
        <v>3221155.62</v>
      </c>
      <c r="J6" s="37">
        <v>3132809.01</v>
      </c>
      <c r="K6" s="36">
        <f t="shared" si="0"/>
        <v>97.2573007820094</v>
      </c>
    </row>
    <row r="7" spans="1:11" s="16" customFormat="1" ht="48.75" customHeight="1">
      <c r="A7" s="10" t="s">
        <v>6</v>
      </c>
      <c r="B7" s="11" t="s">
        <v>46</v>
      </c>
      <c r="C7" s="55" t="s">
        <v>52</v>
      </c>
      <c r="D7" s="61"/>
      <c r="E7" s="61"/>
      <c r="F7" s="62"/>
      <c r="G7" s="37">
        <v>75000</v>
      </c>
      <c r="H7" s="26"/>
      <c r="I7" s="41"/>
      <c r="J7" s="37">
        <v>75000</v>
      </c>
      <c r="K7" s="36">
        <f t="shared" si="0"/>
        <v>100</v>
      </c>
    </row>
    <row r="8" spans="1:11" s="16" customFormat="1" ht="48.75" customHeight="1" hidden="1">
      <c r="A8" s="10" t="s">
        <v>6</v>
      </c>
      <c r="B8" s="11" t="s">
        <v>53</v>
      </c>
      <c r="C8" s="55" t="s">
        <v>54</v>
      </c>
      <c r="D8" s="59"/>
      <c r="E8" s="59"/>
      <c r="F8" s="60"/>
      <c r="G8" s="37">
        <v>0</v>
      </c>
      <c r="H8" s="26"/>
      <c r="I8" s="41"/>
      <c r="J8" s="37">
        <v>0</v>
      </c>
      <c r="K8" s="36" t="e">
        <f t="shared" si="0"/>
        <v>#DIV/0!</v>
      </c>
    </row>
    <row r="9" spans="1:11" s="18" customFormat="1" ht="16.5" customHeight="1" hidden="1">
      <c r="A9" s="10" t="s">
        <v>6</v>
      </c>
      <c r="B9" s="11" t="s">
        <v>24</v>
      </c>
      <c r="C9" s="55" t="s">
        <v>12</v>
      </c>
      <c r="D9" s="59"/>
      <c r="E9" s="59"/>
      <c r="F9" s="60"/>
      <c r="G9" s="38">
        <v>0</v>
      </c>
      <c r="H9" s="28"/>
      <c r="I9" s="31">
        <f aca="true" t="shared" si="1" ref="I9:I26">G9+H9</f>
        <v>0</v>
      </c>
      <c r="J9" s="38"/>
      <c r="K9" s="36">
        <v>0</v>
      </c>
    </row>
    <row r="10" spans="1:11" s="18" customFormat="1" ht="16.5" customHeight="1">
      <c r="A10" s="10" t="s">
        <v>6</v>
      </c>
      <c r="B10" s="11" t="s">
        <v>35</v>
      </c>
      <c r="C10" s="55" t="s">
        <v>36</v>
      </c>
      <c r="D10" s="59"/>
      <c r="E10" s="59"/>
      <c r="F10" s="60"/>
      <c r="G10" s="38">
        <v>24192</v>
      </c>
      <c r="H10" s="34">
        <v>400000</v>
      </c>
      <c r="I10" s="31">
        <f t="shared" si="1"/>
        <v>424192</v>
      </c>
      <c r="J10" s="38">
        <v>23192</v>
      </c>
      <c r="K10" s="36">
        <f t="shared" si="0"/>
        <v>95.86640211640211</v>
      </c>
    </row>
    <row r="11" spans="1:11" s="16" customFormat="1" ht="30.75">
      <c r="A11" s="10" t="s">
        <v>14</v>
      </c>
      <c r="B11" s="56" t="s">
        <v>25</v>
      </c>
      <c r="C11" s="57"/>
      <c r="D11" s="57"/>
      <c r="E11" s="57"/>
      <c r="F11" s="58"/>
      <c r="G11" s="39">
        <f>G12</f>
        <v>65000</v>
      </c>
      <c r="H11" s="26"/>
      <c r="I11" s="33">
        <f t="shared" si="1"/>
        <v>65000</v>
      </c>
      <c r="J11" s="39">
        <f>J12</f>
        <v>65000</v>
      </c>
      <c r="K11" s="36">
        <f t="shared" si="0"/>
        <v>100</v>
      </c>
    </row>
    <row r="12" spans="1:11" s="16" customFormat="1" ht="30.75">
      <c r="A12" s="10" t="s">
        <v>14</v>
      </c>
      <c r="B12" s="11" t="s">
        <v>8</v>
      </c>
      <c r="C12" s="55" t="s">
        <v>26</v>
      </c>
      <c r="D12" s="53"/>
      <c r="E12" s="53"/>
      <c r="F12" s="54"/>
      <c r="G12" s="38">
        <v>65000</v>
      </c>
      <c r="H12" s="26"/>
      <c r="I12" s="31">
        <f t="shared" si="1"/>
        <v>65000</v>
      </c>
      <c r="J12" s="38">
        <v>65000</v>
      </c>
      <c r="K12" s="36">
        <f t="shared" si="0"/>
        <v>100</v>
      </c>
    </row>
    <row r="13" spans="1:11" s="18" customFormat="1" ht="37.5" customHeight="1">
      <c r="A13" s="10" t="s">
        <v>8</v>
      </c>
      <c r="B13" s="46" t="s">
        <v>13</v>
      </c>
      <c r="C13" s="47"/>
      <c r="D13" s="47"/>
      <c r="E13" s="47"/>
      <c r="F13" s="47"/>
      <c r="G13" s="39">
        <f>G14+G15+G16</f>
        <v>848287.38</v>
      </c>
      <c r="H13" s="28">
        <f>H14+H15+H16</f>
        <v>-200000</v>
      </c>
      <c r="I13" s="33">
        <f t="shared" si="1"/>
        <v>648287.38</v>
      </c>
      <c r="J13" s="39">
        <f>J14+J15+J16</f>
        <v>836247.2</v>
      </c>
      <c r="K13" s="36">
        <f t="shared" si="0"/>
        <v>98.58064845901633</v>
      </c>
    </row>
    <row r="14" spans="1:11" s="18" customFormat="1" ht="32.25" customHeight="1" hidden="1">
      <c r="A14" s="10" t="s">
        <v>8</v>
      </c>
      <c r="B14" s="15" t="s">
        <v>39</v>
      </c>
      <c r="C14" s="52" t="s">
        <v>40</v>
      </c>
      <c r="D14" s="53"/>
      <c r="E14" s="53"/>
      <c r="F14" s="54"/>
      <c r="G14" s="38"/>
      <c r="H14" s="28"/>
      <c r="I14" s="31">
        <f t="shared" si="1"/>
        <v>0</v>
      </c>
      <c r="J14" s="38"/>
      <c r="K14" s="36"/>
    </row>
    <row r="15" spans="1:11" s="18" customFormat="1" ht="21.75" customHeight="1">
      <c r="A15" s="10" t="s">
        <v>8</v>
      </c>
      <c r="B15" s="11" t="s">
        <v>21</v>
      </c>
      <c r="C15" s="48" t="s">
        <v>22</v>
      </c>
      <c r="D15" s="47"/>
      <c r="E15" s="47"/>
      <c r="F15" s="47"/>
      <c r="G15" s="38">
        <v>827287.38</v>
      </c>
      <c r="H15" s="28">
        <v>-200000</v>
      </c>
      <c r="I15" s="31">
        <f t="shared" si="1"/>
        <v>627287.38</v>
      </c>
      <c r="J15" s="38">
        <v>816247.2</v>
      </c>
      <c r="K15" s="36">
        <f t="shared" si="0"/>
        <v>98.6654963840981</v>
      </c>
    </row>
    <row r="16" spans="1:11" s="18" customFormat="1" ht="33" customHeight="1">
      <c r="A16" s="10" t="s">
        <v>8</v>
      </c>
      <c r="B16" s="11" t="s">
        <v>44</v>
      </c>
      <c r="C16" s="55" t="s">
        <v>45</v>
      </c>
      <c r="D16" s="59"/>
      <c r="E16" s="59"/>
      <c r="F16" s="60"/>
      <c r="G16" s="38">
        <v>21000</v>
      </c>
      <c r="H16" s="28"/>
      <c r="I16" s="31">
        <f t="shared" si="1"/>
        <v>21000</v>
      </c>
      <c r="J16" s="38">
        <v>20000</v>
      </c>
      <c r="K16" s="36">
        <f t="shared" si="0"/>
        <v>95.23809523809523</v>
      </c>
    </row>
    <row r="17" spans="1:11" s="18" customFormat="1" ht="15.75" customHeight="1">
      <c r="A17" s="10" t="s">
        <v>9</v>
      </c>
      <c r="B17" s="46" t="s">
        <v>15</v>
      </c>
      <c r="C17" s="47"/>
      <c r="D17" s="47"/>
      <c r="E17" s="47"/>
      <c r="F17" s="47"/>
      <c r="G17" s="39">
        <f>G19+G20+G18</f>
        <v>4675438.39</v>
      </c>
      <c r="H17" s="39">
        <f>H19+H20+H18</f>
        <v>0</v>
      </c>
      <c r="I17" s="39">
        <f>I19+I20+I18</f>
        <v>4675438.39</v>
      </c>
      <c r="J17" s="39">
        <f>J19+J20+J18</f>
        <v>4673025.12</v>
      </c>
      <c r="K17" s="36">
        <f t="shared" si="0"/>
        <v>99.94838409152902</v>
      </c>
    </row>
    <row r="18" spans="1:11" s="18" customFormat="1" ht="15.75" customHeight="1" hidden="1">
      <c r="A18" s="10" t="s">
        <v>9</v>
      </c>
      <c r="B18" s="42" t="s">
        <v>6</v>
      </c>
      <c r="C18" s="43"/>
      <c r="D18" s="24"/>
      <c r="E18" s="24"/>
      <c r="F18" s="25"/>
      <c r="G18" s="39"/>
      <c r="H18" s="34"/>
      <c r="I18" s="33"/>
      <c r="J18" s="39"/>
      <c r="K18" s="36" t="e">
        <f>J18/G18*100</f>
        <v>#DIV/0!</v>
      </c>
    </row>
    <row r="19" spans="1:11" s="18" customFormat="1" ht="15.75" customHeight="1">
      <c r="A19" s="10" t="s">
        <v>9</v>
      </c>
      <c r="B19" s="15" t="s">
        <v>39</v>
      </c>
      <c r="C19" s="52" t="s">
        <v>41</v>
      </c>
      <c r="D19" s="53"/>
      <c r="E19" s="53"/>
      <c r="F19" s="54"/>
      <c r="G19" s="38">
        <v>4675438.39</v>
      </c>
      <c r="H19" s="34"/>
      <c r="I19" s="31">
        <f t="shared" si="1"/>
        <v>4675438.39</v>
      </c>
      <c r="J19" s="38">
        <v>4673025.12</v>
      </c>
      <c r="K19" s="36">
        <f t="shared" si="0"/>
        <v>99.94838409152902</v>
      </c>
    </row>
    <row r="20" spans="1:11" s="18" customFormat="1" ht="18" customHeight="1" hidden="1">
      <c r="A20" s="10" t="s">
        <v>9</v>
      </c>
      <c r="B20" s="11" t="s">
        <v>11</v>
      </c>
      <c r="C20" s="55" t="s">
        <v>19</v>
      </c>
      <c r="D20" s="59"/>
      <c r="E20" s="59"/>
      <c r="F20" s="60"/>
      <c r="G20" s="38">
        <v>0</v>
      </c>
      <c r="H20" s="28"/>
      <c r="I20" s="31">
        <f t="shared" si="1"/>
        <v>0</v>
      </c>
      <c r="J20" s="38">
        <v>0</v>
      </c>
      <c r="K20" s="36">
        <v>0</v>
      </c>
    </row>
    <row r="21" spans="1:11" s="18" customFormat="1" ht="16.5" customHeight="1">
      <c r="A21" s="10" t="s">
        <v>16</v>
      </c>
      <c r="B21" s="46" t="s">
        <v>17</v>
      </c>
      <c r="C21" s="47"/>
      <c r="D21" s="47"/>
      <c r="E21" s="47"/>
      <c r="F21" s="47"/>
      <c r="G21" s="39">
        <f>G22+G23+G24</f>
        <v>3149544.3400000003</v>
      </c>
      <c r="H21" s="28">
        <f>H23+H24+H22</f>
        <v>-50000</v>
      </c>
      <c r="I21" s="33">
        <f t="shared" si="1"/>
        <v>3099544.3400000003</v>
      </c>
      <c r="J21" s="39">
        <f>J22+J23+J24</f>
        <v>2958219.7800000003</v>
      </c>
      <c r="K21" s="36">
        <f t="shared" si="0"/>
        <v>93.9253257187038</v>
      </c>
    </row>
    <row r="22" spans="1:11" s="18" customFormat="1" ht="16.5" customHeight="1">
      <c r="A22" s="10" t="s">
        <v>16</v>
      </c>
      <c r="B22" s="15" t="s">
        <v>6</v>
      </c>
      <c r="C22" s="52" t="s">
        <v>43</v>
      </c>
      <c r="D22" s="53"/>
      <c r="E22" s="53"/>
      <c r="F22" s="54"/>
      <c r="G22" s="38">
        <v>18214.12</v>
      </c>
      <c r="H22" s="28"/>
      <c r="I22" s="31">
        <f t="shared" si="1"/>
        <v>18214.12</v>
      </c>
      <c r="J22" s="38">
        <v>14214.12</v>
      </c>
      <c r="K22" s="36">
        <f t="shared" si="0"/>
        <v>78.03901588437981</v>
      </c>
    </row>
    <row r="23" spans="1:11" s="18" customFormat="1" ht="16.5" customHeight="1">
      <c r="A23" s="10" t="s">
        <v>16</v>
      </c>
      <c r="B23" s="15" t="s">
        <v>14</v>
      </c>
      <c r="C23" s="52" t="s">
        <v>42</v>
      </c>
      <c r="D23" s="53"/>
      <c r="E23" s="53"/>
      <c r="F23" s="54"/>
      <c r="G23" s="38">
        <v>690000</v>
      </c>
      <c r="H23" s="28">
        <v>-50000</v>
      </c>
      <c r="I23" s="31">
        <f t="shared" si="1"/>
        <v>640000</v>
      </c>
      <c r="J23" s="38">
        <v>690000</v>
      </c>
      <c r="K23" s="36">
        <f t="shared" si="0"/>
        <v>100</v>
      </c>
    </row>
    <row r="24" spans="1:11" s="18" customFormat="1" ht="16.5" customHeight="1">
      <c r="A24" s="10" t="s">
        <v>16</v>
      </c>
      <c r="B24" s="11" t="s">
        <v>8</v>
      </c>
      <c r="C24" s="48" t="s">
        <v>23</v>
      </c>
      <c r="D24" s="47"/>
      <c r="E24" s="47"/>
      <c r="F24" s="47"/>
      <c r="G24" s="38">
        <v>2441330.22</v>
      </c>
      <c r="H24" s="28"/>
      <c r="I24" s="31">
        <f t="shared" si="1"/>
        <v>2441330.22</v>
      </c>
      <c r="J24" s="38">
        <v>2254005.66</v>
      </c>
      <c r="K24" s="36">
        <f t="shared" si="0"/>
        <v>92.326947069045</v>
      </c>
    </row>
    <row r="25" spans="1:11" s="18" customFormat="1" ht="16.5" customHeight="1">
      <c r="A25" s="10" t="s">
        <v>29</v>
      </c>
      <c r="B25" s="56" t="s">
        <v>34</v>
      </c>
      <c r="C25" s="57"/>
      <c r="D25" s="57"/>
      <c r="E25" s="57"/>
      <c r="F25" s="58"/>
      <c r="G25" s="39">
        <f>G26</f>
        <v>2159555.41</v>
      </c>
      <c r="H25" s="28"/>
      <c r="I25" s="33">
        <f t="shared" si="1"/>
        <v>2159555.41</v>
      </c>
      <c r="J25" s="39">
        <f>J26</f>
        <v>1993839.47</v>
      </c>
      <c r="K25" s="36">
        <f t="shared" si="0"/>
        <v>92.32638629077825</v>
      </c>
    </row>
    <row r="26" spans="1:11" s="18" customFormat="1" ht="16.5" customHeight="1">
      <c r="A26" s="10" t="s">
        <v>29</v>
      </c>
      <c r="B26" s="11" t="s">
        <v>6</v>
      </c>
      <c r="C26" s="55" t="s">
        <v>30</v>
      </c>
      <c r="D26" s="53"/>
      <c r="E26" s="53"/>
      <c r="F26" s="54"/>
      <c r="G26" s="38">
        <v>2159555.41</v>
      </c>
      <c r="H26" s="28"/>
      <c r="I26" s="31">
        <f t="shared" si="1"/>
        <v>2159555.41</v>
      </c>
      <c r="J26" s="38">
        <v>1993839.47</v>
      </c>
      <c r="K26" s="36">
        <f t="shared" si="0"/>
        <v>92.32638629077825</v>
      </c>
    </row>
    <row r="27" spans="1:11" s="18" customFormat="1" ht="16.5" customHeight="1">
      <c r="A27" s="10" t="s">
        <v>21</v>
      </c>
      <c r="B27" s="56" t="s">
        <v>31</v>
      </c>
      <c r="C27" s="57"/>
      <c r="D27" s="57"/>
      <c r="E27" s="57"/>
      <c r="F27" s="58"/>
      <c r="G27" s="39">
        <f>G28+G29+G30</f>
        <v>684443.93</v>
      </c>
      <c r="H27" s="28">
        <f>H30</f>
        <v>0</v>
      </c>
      <c r="I27" s="33">
        <f>G27+H27+I30</f>
        <v>684443.93</v>
      </c>
      <c r="J27" s="39">
        <f>J28+J29+J30</f>
        <v>684442.93</v>
      </c>
      <c r="K27" s="36">
        <f t="shared" si="0"/>
        <v>99.99985389599408</v>
      </c>
    </row>
    <row r="28" spans="1:11" s="18" customFormat="1" ht="16.5" customHeight="1">
      <c r="A28" s="10" t="s">
        <v>21</v>
      </c>
      <c r="B28" s="11" t="s">
        <v>6</v>
      </c>
      <c r="C28" s="55" t="s">
        <v>32</v>
      </c>
      <c r="D28" s="53"/>
      <c r="E28" s="53"/>
      <c r="F28" s="54"/>
      <c r="G28" s="38">
        <v>632245</v>
      </c>
      <c r="H28" s="28"/>
      <c r="I28" s="31">
        <f aca="true" t="shared" si="2" ref="I28:I37">G28+H28</f>
        <v>632245</v>
      </c>
      <c r="J28" s="38">
        <v>632244</v>
      </c>
      <c r="K28" s="36">
        <f t="shared" si="0"/>
        <v>99.99984183346645</v>
      </c>
    </row>
    <row r="29" spans="1:11" s="18" customFormat="1" ht="16.5" customHeight="1">
      <c r="A29" s="10" t="s">
        <v>21</v>
      </c>
      <c r="B29" s="11" t="s">
        <v>8</v>
      </c>
      <c r="C29" s="55" t="s">
        <v>32</v>
      </c>
      <c r="D29" s="53"/>
      <c r="E29" s="53"/>
      <c r="F29" s="54"/>
      <c r="G29" s="38">
        <v>52198.93</v>
      </c>
      <c r="H29" s="28"/>
      <c r="I29" s="31">
        <f t="shared" si="2"/>
        <v>52198.93</v>
      </c>
      <c r="J29" s="38">
        <v>52198.93</v>
      </c>
      <c r="K29" s="36">
        <f t="shared" si="0"/>
        <v>100</v>
      </c>
    </row>
    <row r="30" spans="1:11" s="18" customFormat="1" ht="16.5" customHeight="1" hidden="1">
      <c r="A30" s="10" t="s">
        <v>21</v>
      </c>
      <c r="B30" s="12" t="s">
        <v>46</v>
      </c>
      <c r="C30" s="59" t="s">
        <v>55</v>
      </c>
      <c r="D30" s="61"/>
      <c r="E30" s="61"/>
      <c r="F30" s="62"/>
      <c r="G30" s="38">
        <v>0</v>
      </c>
      <c r="H30" s="28"/>
      <c r="I30" s="31">
        <f t="shared" si="2"/>
        <v>0</v>
      </c>
      <c r="J30" s="38">
        <v>0</v>
      </c>
      <c r="K30" s="36" t="e">
        <f t="shared" si="0"/>
        <v>#DIV/0!</v>
      </c>
    </row>
    <row r="31" spans="1:11" s="18" customFormat="1" ht="19.5" customHeight="1" hidden="1">
      <c r="A31" s="10" t="s">
        <v>24</v>
      </c>
      <c r="B31" s="49" t="s">
        <v>20</v>
      </c>
      <c r="C31" s="50"/>
      <c r="D31" s="50"/>
      <c r="E31" s="50"/>
      <c r="F31" s="51"/>
      <c r="G31" s="39">
        <f>SUM(G32:G32)</f>
        <v>0</v>
      </c>
      <c r="H31" s="28">
        <f>H32</f>
        <v>-100000</v>
      </c>
      <c r="I31" s="33">
        <f t="shared" si="2"/>
        <v>-100000</v>
      </c>
      <c r="J31" s="39">
        <f>SUM(J32:J32)</f>
        <v>0</v>
      </c>
      <c r="K31" s="36"/>
    </row>
    <row r="32" spans="1:11" s="18" customFormat="1" ht="30.75" hidden="1">
      <c r="A32" s="10" t="s">
        <v>24</v>
      </c>
      <c r="B32" s="11" t="s">
        <v>6</v>
      </c>
      <c r="C32" s="48" t="s">
        <v>27</v>
      </c>
      <c r="D32" s="47"/>
      <c r="E32" s="47"/>
      <c r="F32" s="47"/>
      <c r="G32" s="38"/>
      <c r="H32" s="28">
        <v>-100000</v>
      </c>
      <c r="I32" s="31">
        <f t="shared" si="2"/>
        <v>-100000</v>
      </c>
      <c r="J32" s="38"/>
      <c r="K32" s="36"/>
    </row>
    <row r="33" spans="1:11" s="18" customFormat="1" ht="30.75">
      <c r="A33" s="10" t="s">
        <v>11</v>
      </c>
      <c r="B33" s="56" t="s">
        <v>28</v>
      </c>
      <c r="C33" s="57"/>
      <c r="D33" s="57"/>
      <c r="E33" s="57"/>
      <c r="F33" s="58"/>
      <c r="G33" s="39">
        <f>G34</f>
        <v>53248</v>
      </c>
      <c r="H33" s="28">
        <f>H34</f>
        <v>-50000</v>
      </c>
      <c r="I33" s="33">
        <f t="shared" si="2"/>
        <v>3248</v>
      </c>
      <c r="J33" s="39">
        <f>J34</f>
        <v>53248</v>
      </c>
      <c r="K33" s="36">
        <f t="shared" si="0"/>
        <v>100</v>
      </c>
    </row>
    <row r="34" spans="1:11" s="18" customFormat="1" ht="30.75">
      <c r="A34" s="10" t="s">
        <v>11</v>
      </c>
      <c r="B34" s="12" t="s">
        <v>14</v>
      </c>
      <c r="C34" s="59" t="s">
        <v>33</v>
      </c>
      <c r="D34" s="53"/>
      <c r="E34" s="53"/>
      <c r="F34" s="54"/>
      <c r="G34" s="38">
        <v>53248</v>
      </c>
      <c r="H34" s="28">
        <v>-50000</v>
      </c>
      <c r="I34" s="31">
        <f t="shared" si="2"/>
        <v>3248</v>
      </c>
      <c r="J34" s="38">
        <v>53248</v>
      </c>
      <c r="K34" s="36">
        <f t="shared" si="0"/>
        <v>100</v>
      </c>
    </row>
    <row r="35" spans="1:11" s="18" customFormat="1" ht="30.75" hidden="1">
      <c r="A35" s="10" t="s">
        <v>35</v>
      </c>
      <c r="B35" s="56" t="s">
        <v>37</v>
      </c>
      <c r="C35" s="57"/>
      <c r="D35" s="57"/>
      <c r="E35" s="57"/>
      <c r="F35" s="58"/>
      <c r="G35" s="39">
        <f>G36</f>
        <v>0</v>
      </c>
      <c r="H35" s="28"/>
      <c r="I35" s="33">
        <f t="shared" si="2"/>
        <v>0</v>
      </c>
      <c r="J35" s="39">
        <f>J36</f>
        <v>0</v>
      </c>
      <c r="K35" s="36" t="e">
        <f t="shared" si="0"/>
        <v>#DIV/0!</v>
      </c>
    </row>
    <row r="36" spans="1:11" s="18" customFormat="1" ht="34.5" customHeight="1" hidden="1">
      <c r="A36" s="10" t="s">
        <v>35</v>
      </c>
      <c r="B36" s="11" t="s">
        <v>6</v>
      </c>
      <c r="C36" s="59" t="s">
        <v>38</v>
      </c>
      <c r="D36" s="53"/>
      <c r="E36" s="53"/>
      <c r="F36" s="54"/>
      <c r="G36" s="38"/>
      <c r="H36" s="28"/>
      <c r="I36" s="31">
        <f t="shared" si="2"/>
        <v>0</v>
      </c>
      <c r="J36" s="38"/>
      <c r="K36" s="36" t="e">
        <f t="shared" si="0"/>
        <v>#DIV/0!</v>
      </c>
    </row>
    <row r="37" spans="1:11" s="16" customFormat="1" ht="15">
      <c r="A37" s="44" t="s">
        <v>18</v>
      </c>
      <c r="B37" s="45"/>
      <c r="C37" s="45"/>
      <c r="D37" s="45"/>
      <c r="E37" s="45"/>
      <c r="F37" s="45"/>
      <c r="G37" s="40">
        <f>G35+G33+G31+G27+G25+G21+G17+G13+G11+G5</f>
        <v>14955865.07</v>
      </c>
      <c r="H37" s="30">
        <f>H5+H11+H13+H17+H21+H31+H33</f>
        <v>0</v>
      </c>
      <c r="I37" s="33">
        <f t="shared" si="2"/>
        <v>14955865.07</v>
      </c>
      <c r="J37" s="40">
        <f>J35+J33+J31+J27+J25+J21+J17+J13+J11+J5</f>
        <v>14495023.51</v>
      </c>
      <c r="K37" s="36">
        <f t="shared" si="0"/>
        <v>96.9186566083402</v>
      </c>
    </row>
    <row r="38" spans="1:11" s="16" customFormat="1" ht="15">
      <c r="A38" s="19"/>
      <c r="B38" s="20"/>
      <c r="C38" s="21"/>
      <c r="D38" s="22"/>
      <c r="E38" s="22"/>
      <c r="F38" s="19"/>
      <c r="G38" s="23"/>
      <c r="I38" s="32"/>
      <c r="J38" s="23"/>
      <c r="K38" s="23"/>
    </row>
    <row r="39" spans="1:11" s="16" customFormat="1" ht="15">
      <c r="A39" s="19"/>
      <c r="B39" s="20"/>
      <c r="C39" s="21"/>
      <c r="D39" s="22"/>
      <c r="E39" s="22"/>
      <c r="F39" s="19"/>
      <c r="G39" s="23"/>
      <c r="I39" s="32"/>
      <c r="J39" s="23"/>
      <c r="K39" s="23"/>
    </row>
    <row r="40" spans="1:11" s="16" customFormat="1" ht="15">
      <c r="A40" s="19"/>
      <c r="B40" s="20"/>
      <c r="C40" s="21"/>
      <c r="D40" s="22"/>
      <c r="E40" s="22"/>
      <c r="F40" s="19"/>
      <c r="G40" s="23"/>
      <c r="I40" s="32"/>
      <c r="J40" s="23"/>
      <c r="K40" s="23"/>
    </row>
    <row r="41" spans="1:11" s="16" customFormat="1" ht="15">
      <c r="A41" s="19"/>
      <c r="B41" s="20"/>
      <c r="C41" s="21"/>
      <c r="D41" s="22"/>
      <c r="E41" s="22"/>
      <c r="F41" s="19"/>
      <c r="G41" s="23"/>
      <c r="I41" s="32"/>
      <c r="J41" s="23"/>
      <c r="K41" s="23"/>
    </row>
    <row r="42" spans="1:11" s="16" customFormat="1" ht="15">
      <c r="A42" s="19"/>
      <c r="B42" s="20"/>
      <c r="C42" s="21"/>
      <c r="D42" s="22"/>
      <c r="E42" s="22"/>
      <c r="F42" s="19"/>
      <c r="G42" s="23"/>
      <c r="I42" s="32"/>
      <c r="J42" s="23"/>
      <c r="K42" s="23"/>
    </row>
  </sheetData>
  <sheetProtection/>
  <mergeCells count="36">
    <mergeCell ref="A2:K2"/>
    <mergeCell ref="G1:K1"/>
    <mergeCell ref="B5:F5"/>
    <mergeCell ref="C6:F6"/>
    <mergeCell ref="C9:F9"/>
    <mergeCell ref="C3:F3"/>
    <mergeCell ref="C4:F4"/>
    <mergeCell ref="C7:F7"/>
    <mergeCell ref="C8:F8"/>
    <mergeCell ref="B13:F13"/>
    <mergeCell ref="C16:F16"/>
    <mergeCell ref="B25:F25"/>
    <mergeCell ref="C22:F22"/>
    <mergeCell ref="C15:F15"/>
    <mergeCell ref="C10:F10"/>
    <mergeCell ref="B11:F11"/>
    <mergeCell ref="C12:F12"/>
    <mergeCell ref="C28:F28"/>
    <mergeCell ref="B17:F17"/>
    <mergeCell ref="C14:F14"/>
    <mergeCell ref="C19:F19"/>
    <mergeCell ref="B27:F27"/>
    <mergeCell ref="B33:F33"/>
    <mergeCell ref="C20:F20"/>
    <mergeCell ref="C26:F26"/>
    <mergeCell ref="C30:F30"/>
    <mergeCell ref="A37:F37"/>
    <mergeCell ref="B21:F21"/>
    <mergeCell ref="C24:F24"/>
    <mergeCell ref="B31:F31"/>
    <mergeCell ref="C32:F32"/>
    <mergeCell ref="C23:F23"/>
    <mergeCell ref="C29:F29"/>
    <mergeCell ref="B35:F35"/>
    <mergeCell ref="C36:F36"/>
    <mergeCell ref="C34:F34"/>
  </mergeCells>
  <printOptions horizontalCentered="1"/>
  <pageMargins left="0.3937007874015748" right="0" top="0.1968503937007874" bottom="0.1968503937007874" header="0" footer="0"/>
  <pageSetup fitToHeight="8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2023-04-04T06:44:58Z</cp:lastPrinted>
  <dcterms:created xsi:type="dcterms:W3CDTF">2005-10-31T13:52:48Z</dcterms:created>
  <dcterms:modified xsi:type="dcterms:W3CDTF">2023-04-04T06:45:19Z</dcterms:modified>
  <cp:category/>
  <cp:version/>
  <cp:contentType/>
  <cp:contentStatus/>
</cp:coreProperties>
</file>